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2\GAZ\Miasto Koło\Dokumentacja\Nowa dokumentacja\"/>
    </mc:Choice>
  </mc:AlternateContent>
  <xr:revisionPtr revIDLastSave="0" documentId="13_ncr:1_{01E8B322-A6DE-42F4-B04D-7733AB8C968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Arkusz1!$A$3:$AZ$6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H10" i="1"/>
  <c r="I12" i="1" l="1"/>
  <c r="H12" i="1"/>
  <c r="G12" i="1"/>
  <c r="D12" i="1"/>
  <c r="C12" i="1"/>
  <c r="E11" i="1"/>
  <c r="E12" i="1" s="1"/>
  <c r="AZ5" i="1" l="1"/>
  <c r="AY5" i="1"/>
  <c r="AZ4" i="1"/>
  <c r="AY4" i="1"/>
  <c r="AZ6" i="1" l="1"/>
  <c r="R6" i="1" l="1"/>
</calcChain>
</file>

<file path=xl/sharedStrings.xml><?xml version="1.0" encoding="utf-8"?>
<sst xmlns="http://schemas.openxmlformats.org/spreadsheetml/2006/main" count="113" uniqueCount="76">
  <si>
    <t>LP</t>
  </si>
  <si>
    <t>Nazwa obiektu</t>
  </si>
  <si>
    <t>Adres Obiektu</t>
  </si>
  <si>
    <t>Dane OSD</t>
  </si>
  <si>
    <t>Nazwa Obecnego Sprzedawcy</t>
  </si>
  <si>
    <t>Zmiana Sprzedawcy</t>
  </si>
  <si>
    <t>Okres obowiązywania obecnej umowy sprzedażowej/okres wypowiedzenia</t>
  </si>
  <si>
    <t>Taryfa PSG</t>
  </si>
  <si>
    <t>Płatnik podatku akcyzowego</t>
  </si>
  <si>
    <t>Moc umowna</t>
  </si>
  <si>
    <t>Uwagi</t>
  </si>
  <si>
    <t>marzec</t>
  </si>
  <si>
    <t>kwiecień</t>
  </si>
  <si>
    <t>maj</t>
  </si>
  <si>
    <t>czerwiec</t>
  </si>
  <si>
    <t>lipiec</t>
  </si>
  <si>
    <t>sierpień</t>
  </si>
  <si>
    <t>Kod</t>
  </si>
  <si>
    <t>Miejscowość/Ulica/Nr</t>
  </si>
  <si>
    <t>Poczta</t>
  </si>
  <si>
    <t>Nazwa</t>
  </si>
  <si>
    <t>Oddział</t>
  </si>
  <si>
    <t>ilość miesięcy</t>
  </si>
  <si>
    <t>paliwo gazowe (kWh)</t>
  </si>
  <si>
    <t>62-600</t>
  </si>
  <si>
    <t>Koło</t>
  </si>
  <si>
    <t>PSG Sp. z .o.</t>
  </si>
  <si>
    <t>Poznań</t>
  </si>
  <si>
    <t>kolejna</t>
  </si>
  <si>
    <t>W - 5.1</t>
  </si>
  <si>
    <t>Szkoła</t>
  </si>
  <si>
    <t>Koło, ul. Józefa Poniatowskiego 22</t>
  </si>
  <si>
    <t>ZW</t>
  </si>
  <si>
    <t>Koło, Toruńska 315A</t>
  </si>
  <si>
    <t>W - 4</t>
  </si>
  <si>
    <t>Dane Odbiorcy (adres, adres korespondencyjny)</t>
  </si>
  <si>
    <t>Dane Nabywcy (adres)</t>
  </si>
  <si>
    <t>Nip Nabywcy</t>
  </si>
  <si>
    <t>Gmina Miejska Koło, ul. Stary Rynek 1, 62-600 Koło</t>
  </si>
  <si>
    <t>Czas trwania zamówienia</t>
  </si>
  <si>
    <t>Załącznik nr 1 - opis przedmiotu zamówienia</t>
  </si>
  <si>
    <t>od</t>
  </si>
  <si>
    <t>do</t>
  </si>
  <si>
    <t>Szkoła Podstawowa nr 4 im. Kawalerów Orderu Uśmiechu w Kole, ul. Toruńska 315A, 62-600 Koło</t>
  </si>
  <si>
    <t>XM1601041572</t>
  </si>
  <si>
    <t>8018590365500048270163</t>
  </si>
  <si>
    <t>8018590365500019123276</t>
  </si>
  <si>
    <t>Szkoła Podstawowa Nr 2 im. Adama Mickiewicza w Kole z Oddziałami Przedszkolnymi i Sportowymi,  ul. Józefa Poniatowskiego 22, 62-600 Koło</t>
  </si>
  <si>
    <t>Nowy nr gazomierza</t>
  </si>
  <si>
    <t>Nowy nr PPG</t>
  </si>
  <si>
    <t>Grupa taryfowa</t>
  </si>
  <si>
    <t>Ilość ppe</t>
  </si>
  <si>
    <t>Ilość godz. X moc umowna</t>
  </si>
  <si>
    <t>Podatek akcyzowy</t>
  </si>
  <si>
    <t>W-4</t>
  </si>
  <si>
    <t>W-5.1</t>
  </si>
  <si>
    <t>Suma</t>
  </si>
  <si>
    <t>Udział procentowy zużycia paliwa gazowego (do dwóch miejsc po przecinku)</t>
  </si>
  <si>
    <t>Odbiorca należy do podmiotów  uprawnionych do skorzystania z cen taryfowych na podstawie art. 62b ustawy z dnia 10 kwietnia 1997 r. - Prawo energetyczne (tak lub nie)</t>
  </si>
  <si>
    <t>TAK</t>
  </si>
  <si>
    <t xml:space="preserve">TAK </t>
  </si>
  <si>
    <t>styczeń</t>
  </si>
  <si>
    <t>luty</t>
  </si>
  <si>
    <t>wrzesień</t>
  </si>
  <si>
    <t>październik</t>
  </si>
  <si>
    <t>listopad</t>
  </si>
  <si>
    <t>grudzień</t>
  </si>
  <si>
    <t>suma</t>
  </si>
  <si>
    <t>suma (szacunkowe zapotrzebowanie na paliwo gazowe) dla zamówienia planowanego</t>
  </si>
  <si>
    <t>PGNiG Obrót Detaliczny sp. z o.o.</t>
  </si>
  <si>
    <t>bezterminowa/sprzedaż rezerwowa</t>
  </si>
  <si>
    <t>bez zastosowania taryfy (ceny konkurencyjne)</t>
  </si>
  <si>
    <t>z zastosowaniem taryfy zatwierdzonej przez Prezesa URE</t>
  </si>
  <si>
    <t>Ilość kWh na 12 miesięcy - z zastosowaniem taryfy  zatwierdzonej przez Prezesa URE</t>
  </si>
  <si>
    <t>Opłata abonamentowa - z zastosowaniem taryfy  zatwierdzonej przez Prezesa URE</t>
  </si>
  <si>
    <t>Zwiększenie/zmniejszenie ilości paliwa gazowego w trakcie trwania zamówienia +/- 20% od wartości zamówienia planowanego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</si>
</sst>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 Light"/>
      <family val="2"/>
      <charset val="238"/>
      <scheme val="major"/>
    </font>
    <font>
      <sz val="8"/>
      <name val="Calibri Light"/>
      <family val="2"/>
      <charset val="238"/>
      <scheme val="major"/>
    </font>
    <font>
      <b/>
      <sz val="8"/>
      <name val="Calibri Light"/>
      <family val="2"/>
      <charset val="238"/>
      <scheme val="major"/>
    </font>
    <font>
      <b/>
      <sz val="8"/>
      <color theme="1"/>
      <name val="Calibri Light"/>
      <family val="2"/>
      <charset val="238"/>
      <scheme val="major"/>
    </font>
    <font>
      <sz val="8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/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3" fontId="3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 applyProtection="1">
      <alignment horizontal="right" vertical="center"/>
      <protection locked="0"/>
    </xf>
    <xf numFmtId="3" fontId="4" fillId="0" borderId="2" xfId="0" applyNumberFormat="1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2" fontId="3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horizontal="left" vertical="center"/>
      <protection hidden="1"/>
    </xf>
    <xf numFmtId="0" fontId="3" fillId="0" borderId="2" xfId="0" quotePrefix="1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right" vertical="center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4" fontId="3" fillId="0" borderId="2" xfId="0" applyNumberFormat="1" applyFont="1" applyBorder="1" applyAlignment="1" applyProtection="1">
      <alignment horizontal="right" vertical="center"/>
      <protection locked="0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3" fontId="5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ksandra\Documents\ENMEDIA\KLIENCI\KO&#321;O%20MIASTO\ZAM&#211;WIENIE%20GAZ%202017\Kopia%20Miejska%20Ko&#322;o%20G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obliczenia"/>
      <sheetName val="Analiza"/>
      <sheetName val="Podsumowanie"/>
      <sheetName val="Załącznik"/>
      <sheetName val="Podział na taryfy"/>
      <sheetName val="Arkusz robocz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2"/>
  <sheetViews>
    <sheetView tabSelected="1" topLeftCell="A4" zoomScale="110" zoomScaleNormal="110" workbookViewId="0">
      <selection activeCell="Y4" sqref="Y4:Z5"/>
    </sheetView>
  </sheetViews>
  <sheetFormatPr defaultColWidth="9.109375" defaultRowHeight="10.199999999999999" x14ac:dyDescent="0.2"/>
  <cols>
    <col min="1" max="1" width="3.88671875" style="1" customWidth="1"/>
    <col min="2" max="2" width="37.44140625" style="1" customWidth="1"/>
    <col min="3" max="3" width="11.5546875" style="1" customWidth="1"/>
    <col min="4" max="4" width="44.21875" style="1" customWidth="1"/>
    <col min="5" max="5" width="19.109375" style="1" customWidth="1"/>
    <col min="6" max="6" width="10.6640625" style="1" customWidth="1"/>
    <col min="7" max="7" width="10.109375" style="1" customWidth="1"/>
    <col min="8" max="8" width="10.88671875" style="1" customWidth="1"/>
    <col min="9" max="9" width="10.5546875" style="1" customWidth="1"/>
    <col min="10" max="10" width="9.109375" style="1" customWidth="1"/>
    <col min="11" max="11" width="11.88671875" style="1" customWidth="1"/>
    <col min="12" max="12" width="9.109375" style="1" customWidth="1"/>
    <col min="13" max="13" width="12.6640625" style="1" customWidth="1"/>
    <col min="14" max="14" width="11.6640625" style="1" customWidth="1"/>
    <col min="15" max="15" width="26.77734375" style="1" customWidth="1"/>
    <col min="16" max="16" width="9.109375" style="1"/>
    <col min="17" max="17" width="11.6640625" style="1" customWidth="1"/>
    <col min="18" max="18" width="9.33203125" style="1" bestFit="1" customWidth="1"/>
    <col min="19" max="19" width="15.109375" style="1" hidden="1" customWidth="1"/>
    <col min="20" max="20" width="24.33203125" style="1" hidden="1" customWidth="1"/>
    <col min="21" max="21" width="17.21875" style="1" customWidth="1"/>
    <col min="22" max="22" width="53.77734375" style="1" customWidth="1"/>
    <col min="23" max="23" width="15.44140625" style="1" customWidth="1"/>
    <col min="24" max="24" width="19.77734375" style="1" customWidth="1"/>
    <col min="25" max="26" width="7.77734375" style="25" customWidth="1"/>
    <col min="27" max="42" width="6.88671875" style="25" customWidth="1"/>
    <col min="43" max="52" width="7.109375" style="25" customWidth="1"/>
    <col min="53" max="16384" width="9.109375" style="1"/>
  </cols>
  <sheetData>
    <row r="1" spans="1:54" x14ac:dyDescent="0.2">
      <c r="A1" s="55" t="s">
        <v>40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s="19" customFormat="1" ht="30" customHeight="1" x14ac:dyDescent="0.2">
      <c r="A2" s="49" t="s">
        <v>0</v>
      </c>
      <c r="B2" s="44" t="s">
        <v>36</v>
      </c>
      <c r="C2" s="44" t="s">
        <v>37</v>
      </c>
      <c r="D2" s="44" t="s">
        <v>35</v>
      </c>
      <c r="E2" s="49" t="s">
        <v>1</v>
      </c>
      <c r="F2" s="56" t="s">
        <v>2</v>
      </c>
      <c r="G2" s="57"/>
      <c r="H2" s="57"/>
      <c r="I2" s="57"/>
      <c r="J2" s="58"/>
      <c r="K2" s="56" t="s">
        <v>3</v>
      </c>
      <c r="L2" s="58"/>
      <c r="M2" s="44" t="s">
        <v>4</v>
      </c>
      <c r="N2" s="44" t="s">
        <v>5</v>
      </c>
      <c r="O2" s="44" t="s">
        <v>6</v>
      </c>
      <c r="P2" s="44" t="s">
        <v>7</v>
      </c>
      <c r="Q2" s="44" t="s">
        <v>8</v>
      </c>
      <c r="R2" s="44" t="s">
        <v>9</v>
      </c>
      <c r="S2" s="44" t="s">
        <v>48</v>
      </c>
      <c r="T2" s="49" t="s">
        <v>49</v>
      </c>
      <c r="U2" s="51" t="s">
        <v>58</v>
      </c>
      <c r="V2" s="53" t="s">
        <v>57</v>
      </c>
      <c r="W2" s="54"/>
      <c r="X2" s="49" t="s">
        <v>10</v>
      </c>
      <c r="Y2" s="43" t="s">
        <v>39</v>
      </c>
      <c r="Z2" s="43"/>
      <c r="AA2" s="42" t="s">
        <v>61</v>
      </c>
      <c r="AB2" s="43"/>
      <c r="AC2" s="40" t="s">
        <v>62</v>
      </c>
      <c r="AD2" s="41"/>
      <c r="AE2" s="40" t="s">
        <v>11</v>
      </c>
      <c r="AF2" s="41"/>
      <c r="AG2" s="40" t="s">
        <v>12</v>
      </c>
      <c r="AH2" s="41"/>
      <c r="AI2" s="40" t="s">
        <v>13</v>
      </c>
      <c r="AJ2" s="41"/>
      <c r="AK2" s="40" t="s">
        <v>14</v>
      </c>
      <c r="AL2" s="41"/>
      <c r="AM2" s="40" t="s">
        <v>15</v>
      </c>
      <c r="AN2" s="41"/>
      <c r="AO2" s="40" t="s">
        <v>16</v>
      </c>
      <c r="AP2" s="41"/>
      <c r="AQ2" s="40" t="s">
        <v>63</v>
      </c>
      <c r="AR2" s="41"/>
      <c r="AS2" s="40" t="s">
        <v>64</v>
      </c>
      <c r="AT2" s="41"/>
      <c r="AU2" s="40" t="s">
        <v>65</v>
      </c>
      <c r="AV2" s="41"/>
      <c r="AW2" s="40" t="s">
        <v>66</v>
      </c>
      <c r="AX2" s="41"/>
      <c r="AY2" s="37" t="s">
        <v>68</v>
      </c>
      <c r="AZ2" s="37"/>
    </row>
    <row r="3" spans="1:54" s="19" customFormat="1" ht="30" customHeight="1" x14ac:dyDescent="0.2">
      <c r="A3" s="50"/>
      <c r="B3" s="45"/>
      <c r="C3" s="45"/>
      <c r="D3" s="45"/>
      <c r="E3" s="50"/>
      <c r="F3" s="56" t="s">
        <v>18</v>
      </c>
      <c r="G3" s="57"/>
      <c r="H3" s="58"/>
      <c r="I3" s="20" t="s">
        <v>17</v>
      </c>
      <c r="J3" s="20" t="s">
        <v>19</v>
      </c>
      <c r="K3" s="20" t="s">
        <v>20</v>
      </c>
      <c r="L3" s="20" t="s">
        <v>21</v>
      </c>
      <c r="M3" s="45"/>
      <c r="N3" s="45"/>
      <c r="O3" s="45"/>
      <c r="P3" s="45"/>
      <c r="Q3" s="45"/>
      <c r="R3" s="45"/>
      <c r="S3" s="45"/>
      <c r="T3" s="50"/>
      <c r="U3" s="52"/>
      <c r="V3" s="21" t="s">
        <v>72</v>
      </c>
      <c r="W3" s="21" t="s">
        <v>71</v>
      </c>
      <c r="X3" s="50"/>
      <c r="Y3" s="22" t="s">
        <v>41</v>
      </c>
      <c r="Z3" s="22" t="s">
        <v>42</v>
      </c>
      <c r="AA3" s="28" t="s">
        <v>22</v>
      </c>
      <c r="AB3" s="28" t="s">
        <v>23</v>
      </c>
      <c r="AC3" s="28" t="s">
        <v>22</v>
      </c>
      <c r="AD3" s="28" t="s">
        <v>23</v>
      </c>
      <c r="AE3" s="28" t="s">
        <v>22</v>
      </c>
      <c r="AF3" s="28" t="s">
        <v>23</v>
      </c>
      <c r="AG3" s="28" t="s">
        <v>22</v>
      </c>
      <c r="AH3" s="28" t="s">
        <v>23</v>
      </c>
      <c r="AI3" s="28" t="s">
        <v>22</v>
      </c>
      <c r="AJ3" s="28" t="s">
        <v>23</v>
      </c>
      <c r="AK3" s="28" t="s">
        <v>22</v>
      </c>
      <c r="AL3" s="28" t="s">
        <v>23</v>
      </c>
      <c r="AM3" s="28" t="s">
        <v>22</v>
      </c>
      <c r="AN3" s="28" t="s">
        <v>23</v>
      </c>
      <c r="AO3" s="28" t="s">
        <v>22</v>
      </c>
      <c r="AP3" s="28" t="s">
        <v>23</v>
      </c>
      <c r="AQ3" s="28" t="s">
        <v>22</v>
      </c>
      <c r="AR3" s="28" t="s">
        <v>23</v>
      </c>
      <c r="AS3" s="28" t="s">
        <v>22</v>
      </c>
      <c r="AT3" s="28" t="s">
        <v>23</v>
      </c>
      <c r="AU3" s="28" t="s">
        <v>22</v>
      </c>
      <c r="AV3" s="28" t="s">
        <v>23</v>
      </c>
      <c r="AW3" s="28" t="s">
        <v>22</v>
      </c>
      <c r="AX3" s="28" t="s">
        <v>23</v>
      </c>
      <c r="AY3" s="28" t="s">
        <v>22</v>
      </c>
      <c r="AZ3" s="28" t="s">
        <v>23</v>
      </c>
    </row>
    <row r="4" spans="1:54" ht="40.200000000000003" customHeight="1" x14ac:dyDescent="0.2">
      <c r="A4" s="11">
        <v>1</v>
      </c>
      <c r="B4" s="12" t="s">
        <v>38</v>
      </c>
      <c r="C4" s="12">
        <v>6662046949</v>
      </c>
      <c r="D4" s="12" t="s">
        <v>47</v>
      </c>
      <c r="E4" s="12" t="s">
        <v>30</v>
      </c>
      <c r="F4" s="46" t="s">
        <v>31</v>
      </c>
      <c r="G4" s="47"/>
      <c r="H4" s="48"/>
      <c r="I4" s="12" t="s">
        <v>24</v>
      </c>
      <c r="J4" s="12" t="s">
        <v>25</v>
      </c>
      <c r="K4" s="13" t="s">
        <v>26</v>
      </c>
      <c r="L4" s="13" t="s">
        <v>27</v>
      </c>
      <c r="M4" s="12" t="s">
        <v>69</v>
      </c>
      <c r="N4" s="12" t="s">
        <v>28</v>
      </c>
      <c r="O4" s="12" t="s">
        <v>70</v>
      </c>
      <c r="P4" s="12" t="s">
        <v>29</v>
      </c>
      <c r="Q4" s="12" t="s">
        <v>32</v>
      </c>
      <c r="R4" s="12">
        <v>274</v>
      </c>
      <c r="S4" s="14">
        <v>16955852</v>
      </c>
      <c r="T4" s="14" t="s">
        <v>46</v>
      </c>
      <c r="U4" s="15" t="s">
        <v>59</v>
      </c>
      <c r="V4" s="10">
        <v>100</v>
      </c>
      <c r="W4" s="10">
        <v>0</v>
      </c>
      <c r="X4" s="3"/>
      <c r="Y4" s="23">
        <v>44713</v>
      </c>
      <c r="Z4" s="23">
        <v>45077</v>
      </c>
      <c r="AA4" s="7">
        <v>1</v>
      </c>
      <c r="AB4" s="7">
        <v>76111</v>
      </c>
      <c r="AC4" s="7">
        <v>1</v>
      </c>
      <c r="AD4" s="7">
        <v>75638</v>
      </c>
      <c r="AE4" s="7">
        <v>1</v>
      </c>
      <c r="AF4" s="7">
        <v>70940</v>
      </c>
      <c r="AG4" s="7">
        <v>1</v>
      </c>
      <c r="AH4" s="7">
        <v>43991</v>
      </c>
      <c r="AI4" s="7">
        <v>1</v>
      </c>
      <c r="AJ4" s="7">
        <v>8744</v>
      </c>
      <c r="AK4" s="7">
        <v>1</v>
      </c>
      <c r="AL4" s="7">
        <v>0</v>
      </c>
      <c r="AM4" s="7">
        <v>1</v>
      </c>
      <c r="AN4" s="7">
        <v>0</v>
      </c>
      <c r="AO4" s="7">
        <v>1</v>
      </c>
      <c r="AP4" s="7">
        <v>0</v>
      </c>
      <c r="AQ4" s="7">
        <v>1</v>
      </c>
      <c r="AR4" s="7">
        <v>0</v>
      </c>
      <c r="AS4" s="7">
        <v>1</v>
      </c>
      <c r="AT4" s="7">
        <v>33485</v>
      </c>
      <c r="AU4" s="7">
        <v>1</v>
      </c>
      <c r="AV4" s="7">
        <v>53102</v>
      </c>
      <c r="AW4" s="7">
        <v>1</v>
      </c>
      <c r="AX4" s="7">
        <v>64093</v>
      </c>
      <c r="AY4" s="24">
        <f>AA4+AC4+AE4+AG4+AI4+AK4+AM4+AO4+AQ4+AS4+AU4+AW4</f>
        <v>12</v>
      </c>
      <c r="AZ4" s="24">
        <f>AB4+AD4+AF4+AH4+AJ4+AL4+AN4+AP4+AR4+AT4+AV4+AX4</f>
        <v>426104</v>
      </c>
    </row>
    <row r="5" spans="1:54" ht="40.799999999999997" customHeight="1" x14ac:dyDescent="0.2">
      <c r="A5" s="11">
        <v>2</v>
      </c>
      <c r="B5" s="12" t="s">
        <v>38</v>
      </c>
      <c r="C5" s="12">
        <v>6662046949</v>
      </c>
      <c r="D5" s="12" t="s">
        <v>43</v>
      </c>
      <c r="E5" s="12" t="s">
        <v>30</v>
      </c>
      <c r="F5" s="46" t="s">
        <v>33</v>
      </c>
      <c r="G5" s="47"/>
      <c r="H5" s="48"/>
      <c r="I5" s="12" t="s">
        <v>24</v>
      </c>
      <c r="J5" s="12" t="s">
        <v>25</v>
      </c>
      <c r="K5" s="13" t="s">
        <v>26</v>
      </c>
      <c r="L5" s="13" t="s">
        <v>27</v>
      </c>
      <c r="M5" s="12" t="s">
        <v>69</v>
      </c>
      <c r="N5" s="12" t="s">
        <v>28</v>
      </c>
      <c r="O5" s="12" t="s">
        <v>70</v>
      </c>
      <c r="P5" s="12" t="s">
        <v>34</v>
      </c>
      <c r="Q5" s="12" t="s">
        <v>32</v>
      </c>
      <c r="R5" s="12"/>
      <c r="S5" s="14" t="s">
        <v>44</v>
      </c>
      <c r="T5" s="14" t="s">
        <v>45</v>
      </c>
      <c r="U5" s="15" t="s">
        <v>60</v>
      </c>
      <c r="V5" s="10">
        <v>100</v>
      </c>
      <c r="W5" s="10">
        <v>0</v>
      </c>
      <c r="X5" s="2"/>
      <c r="Y5" s="23">
        <v>44713</v>
      </c>
      <c r="Z5" s="23">
        <v>45077</v>
      </c>
      <c r="AA5" s="7">
        <v>1</v>
      </c>
      <c r="AB5" s="7">
        <v>30675</v>
      </c>
      <c r="AC5" s="7">
        <v>1</v>
      </c>
      <c r="AD5" s="7">
        <v>16144</v>
      </c>
      <c r="AE5" s="7">
        <v>1</v>
      </c>
      <c r="AF5" s="7">
        <v>16298</v>
      </c>
      <c r="AG5" s="7">
        <v>1</v>
      </c>
      <c r="AH5" s="7">
        <v>13509</v>
      </c>
      <c r="AI5" s="7">
        <v>1</v>
      </c>
      <c r="AJ5" s="7">
        <v>5728</v>
      </c>
      <c r="AK5" s="7">
        <v>1</v>
      </c>
      <c r="AL5" s="7">
        <v>0</v>
      </c>
      <c r="AM5" s="7">
        <v>1</v>
      </c>
      <c r="AN5" s="7">
        <v>0</v>
      </c>
      <c r="AO5" s="7">
        <v>1</v>
      </c>
      <c r="AP5" s="7">
        <v>11</v>
      </c>
      <c r="AQ5" s="7">
        <v>1</v>
      </c>
      <c r="AR5" s="7">
        <v>1006</v>
      </c>
      <c r="AS5" s="7">
        <v>1</v>
      </c>
      <c r="AT5" s="7">
        <v>6913</v>
      </c>
      <c r="AU5" s="7">
        <v>1</v>
      </c>
      <c r="AV5" s="7">
        <v>14645</v>
      </c>
      <c r="AW5" s="7">
        <v>1</v>
      </c>
      <c r="AX5" s="7">
        <v>1232</v>
      </c>
      <c r="AY5" s="24">
        <f t="shared" ref="AY5:AZ5" si="0">AA5+AC5+AE5+AG5+AI5+AK5+AM5+AO5+AQ5+AS5+AU5+AW5</f>
        <v>12</v>
      </c>
      <c r="AZ5" s="24">
        <f t="shared" si="0"/>
        <v>106161</v>
      </c>
    </row>
    <row r="6" spans="1:54" ht="24.75" customHeight="1" x14ac:dyDescent="0.2">
      <c r="R6" s="1">
        <f>SUM(R4:R5)</f>
        <v>274</v>
      </c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8" t="s">
        <v>67</v>
      </c>
      <c r="AY6" s="39"/>
      <c r="AZ6" s="36">
        <f>SUM(AZ4:AZ5)</f>
        <v>532265</v>
      </c>
    </row>
    <row r="7" spans="1:54" x14ac:dyDescent="0.2">
      <c r="AZ7" s="26"/>
    </row>
    <row r="8" spans="1:54" x14ac:dyDescent="0.2">
      <c r="AZ8" s="27"/>
    </row>
    <row r="9" spans="1:54" ht="91.8" x14ac:dyDescent="0.2">
      <c r="B9" s="9" t="s">
        <v>50</v>
      </c>
      <c r="C9" s="9" t="s">
        <v>51</v>
      </c>
      <c r="D9" s="9" t="s">
        <v>9</v>
      </c>
      <c r="E9" s="9" t="s">
        <v>52</v>
      </c>
      <c r="F9" s="9" t="s">
        <v>53</v>
      </c>
      <c r="G9" s="28" t="s">
        <v>73</v>
      </c>
      <c r="H9" s="29" t="s">
        <v>75</v>
      </c>
      <c r="I9" s="28" t="s">
        <v>74</v>
      </c>
      <c r="J9" s="31"/>
      <c r="K9" s="31"/>
      <c r="L9" s="31"/>
      <c r="M9" s="18"/>
      <c r="Y9" s="1"/>
      <c r="Z9" s="1"/>
      <c r="BA9" s="25"/>
      <c r="BB9" s="25"/>
    </row>
    <row r="10" spans="1:54" ht="20.100000000000001" customHeight="1" x14ac:dyDescent="0.2">
      <c r="B10" s="4" t="s">
        <v>54</v>
      </c>
      <c r="C10" s="16">
        <v>1</v>
      </c>
      <c r="D10" s="7"/>
      <c r="E10" s="7"/>
      <c r="F10" s="16" t="s">
        <v>32</v>
      </c>
      <c r="G10" s="6">
        <v>106161</v>
      </c>
      <c r="H10" s="6">
        <f>ROUND(G10*0.2,0)</f>
        <v>21232</v>
      </c>
      <c r="I10" s="6">
        <v>1</v>
      </c>
      <c r="J10" s="32"/>
      <c r="K10" s="33"/>
      <c r="L10" s="34"/>
      <c r="Y10" s="1"/>
      <c r="Z10" s="1"/>
      <c r="BA10" s="25"/>
      <c r="BB10" s="25"/>
    </row>
    <row r="11" spans="1:54" ht="20.100000000000001" customHeight="1" x14ac:dyDescent="0.2">
      <c r="B11" s="4" t="s">
        <v>55</v>
      </c>
      <c r="C11" s="16">
        <v>1</v>
      </c>
      <c r="D11" s="7">
        <v>274</v>
      </c>
      <c r="E11" s="7">
        <f>ROUND(D11*24*365,0)</f>
        <v>2400240</v>
      </c>
      <c r="F11" s="16" t="s">
        <v>32</v>
      </c>
      <c r="G11" s="30">
        <v>426104</v>
      </c>
      <c r="H11" s="6">
        <f>ROUND(G11*0.2,0)</f>
        <v>85221</v>
      </c>
      <c r="I11" s="30">
        <v>1</v>
      </c>
      <c r="J11" s="32"/>
      <c r="K11" s="33"/>
      <c r="L11" s="34"/>
      <c r="Y11" s="1"/>
      <c r="Z11" s="1"/>
      <c r="BA11" s="25"/>
      <c r="BB11" s="25"/>
    </row>
    <row r="12" spans="1:54" ht="20.100000000000001" customHeight="1" x14ac:dyDescent="0.2">
      <c r="B12" s="5" t="s">
        <v>56</v>
      </c>
      <c r="C12" s="17">
        <f>SUM(C10:C11)</f>
        <v>2</v>
      </c>
      <c r="D12" s="8">
        <f>SUM(D11)</f>
        <v>274</v>
      </c>
      <c r="E12" s="8">
        <f>SUM(E11)</f>
        <v>2400240</v>
      </c>
      <c r="F12" s="8"/>
      <c r="G12" s="8">
        <f>SUM(G10:G11)</f>
        <v>532265</v>
      </c>
      <c r="H12" s="8">
        <f>SUM(H10:H11)</f>
        <v>106453</v>
      </c>
      <c r="I12" s="8">
        <f>SUBTOTAL(9,I10:I11)</f>
        <v>2</v>
      </c>
      <c r="J12" s="32"/>
      <c r="K12" s="33"/>
      <c r="L12" s="34"/>
      <c r="Y12" s="1"/>
      <c r="Z12" s="1"/>
      <c r="BA12" s="25"/>
      <c r="BB12" s="25"/>
    </row>
  </sheetData>
  <autoFilter ref="A3:AZ6" xr:uid="{00000000-0001-0000-0000-000000000000}">
    <filterColumn colId="5" showButton="0"/>
    <filterColumn colId="6" showButton="0"/>
  </autoFilter>
  <mergeCells count="37">
    <mergeCell ref="A1:AN1"/>
    <mergeCell ref="AM2:AN2"/>
    <mergeCell ref="AG2:AH2"/>
    <mergeCell ref="T2:T3"/>
    <mergeCell ref="F3:H3"/>
    <mergeCell ref="A2:A3"/>
    <mergeCell ref="B2:B3"/>
    <mergeCell ref="E2:E3"/>
    <mergeCell ref="F2:J2"/>
    <mergeCell ref="N2:N3"/>
    <mergeCell ref="O2:O3"/>
    <mergeCell ref="P2:P3"/>
    <mergeCell ref="S2:S3"/>
    <mergeCell ref="K2:L2"/>
    <mergeCell ref="M2:M3"/>
    <mergeCell ref="Q2:Q3"/>
    <mergeCell ref="C2:C3"/>
    <mergeCell ref="D2:D3"/>
    <mergeCell ref="Y2:Z2"/>
    <mergeCell ref="F4:H4"/>
    <mergeCell ref="F5:H5"/>
    <mergeCell ref="X2:X3"/>
    <mergeCell ref="U2:U3"/>
    <mergeCell ref="V2:W2"/>
    <mergeCell ref="R2:R3"/>
    <mergeCell ref="AA2:AB2"/>
    <mergeCell ref="AC2:AD2"/>
    <mergeCell ref="AE2:AF2"/>
    <mergeCell ref="AK2:AL2"/>
    <mergeCell ref="AI2:AJ2"/>
    <mergeCell ref="AY2:AZ2"/>
    <mergeCell ref="AX6:AY6"/>
    <mergeCell ref="AO2:AP2"/>
    <mergeCell ref="AQ2:AR2"/>
    <mergeCell ref="AS2:AT2"/>
    <mergeCell ref="AU2:AV2"/>
    <mergeCell ref="AW2:AX2"/>
  </mergeCells>
  <phoneticPr fontId="1" type="noConversion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'C:\Users\Aleksandra\Documents\ENMEDIA\KLIENCI\KOŁO MIASTO\ZAMÓWIENIE GAZ 2017\[Kopia Miejska Koło Gaz.xlsx]obliczenia'!#REF!</xm:f>
          </x14:formula1>
          <xm:sqref>P4:P5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Aleksandra Alex</cp:lastModifiedBy>
  <dcterms:created xsi:type="dcterms:W3CDTF">2017-07-28T06:57:06Z</dcterms:created>
  <dcterms:modified xsi:type="dcterms:W3CDTF">2022-03-29T07:55:39Z</dcterms:modified>
</cp:coreProperties>
</file>